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78" activeTab="1"/>
  </bookViews>
  <sheets>
    <sheet name="date initiale" sheetId="1" r:id="rId1"/>
    <sheet name="Bugetul Proiectului" sheetId="2" r:id="rId2"/>
    <sheet name="Grafic Gantt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<sst xmlns="http://schemas.openxmlformats.org/spreadsheetml/2006/main" count="185" uniqueCount="118">
  <si>
    <t>PERIOADA IMPLEMENTARE</t>
  </si>
  <si>
    <t>Nr. crt</t>
  </si>
  <si>
    <t>Denumire/Tip utilaj/echipament</t>
  </si>
  <si>
    <t>TVA 
LEI</t>
  </si>
  <si>
    <t>Total cu TVA
LEI</t>
  </si>
  <si>
    <t>U.M</t>
  </si>
  <si>
    <t>Pret unitar fara TVA</t>
  </si>
  <si>
    <t>Valoare lei fara TVA</t>
  </si>
  <si>
    <t>TOTAL ACTIVE</t>
  </si>
  <si>
    <t>BUC</t>
  </si>
  <si>
    <t>Total Echipamente</t>
  </si>
  <si>
    <t>ECHIPAMENTE NECESARE</t>
  </si>
  <si>
    <t>Laptop</t>
  </si>
  <si>
    <t>VOLUNTAR 3</t>
  </si>
  <si>
    <t>Denimirea activitatii</t>
  </si>
  <si>
    <t>L1</t>
  </si>
  <si>
    <t>L2</t>
  </si>
  <si>
    <t>L3</t>
  </si>
  <si>
    <t>L4</t>
  </si>
  <si>
    <t>L5</t>
  </si>
  <si>
    <t>L6</t>
  </si>
  <si>
    <t>Achizitii de active corporale</t>
  </si>
  <si>
    <t>LUNILE IMPLEMENTARII</t>
  </si>
  <si>
    <t>Montaj/ punere in functiune (active corporale+obiecte tactile)</t>
  </si>
  <si>
    <t>12 luni</t>
  </si>
  <si>
    <t>Numar bucati/ HUB</t>
  </si>
  <si>
    <t>Telescop</t>
  </si>
  <si>
    <t>Microscop Bresser</t>
  </si>
  <si>
    <t>Set lame microscopice</t>
  </si>
  <si>
    <t>Birouri</t>
  </si>
  <si>
    <t>Roboți modulari - Miro</t>
  </si>
  <si>
    <t xml:space="preserve">Traseu roboți </t>
  </si>
  <si>
    <t>Set panouri informative</t>
  </si>
  <si>
    <t>Lămpi de lucru</t>
  </si>
  <si>
    <t>Trunchiuri anatomice de asamblat</t>
  </si>
  <si>
    <t xml:space="preserve">Schelete umane </t>
  </si>
  <si>
    <t>L7</t>
  </si>
  <si>
    <t>L8</t>
  </si>
  <si>
    <t>L9</t>
  </si>
  <si>
    <t>L10</t>
  </si>
  <si>
    <t>L11</t>
  </si>
  <si>
    <t>L12</t>
  </si>
  <si>
    <t xml:space="preserve">Stabilirea bugetului participativ </t>
  </si>
  <si>
    <t>Formarea grupurilor de lucru în funcție de vârstă</t>
  </si>
  <si>
    <t>*Prețurile diferă în funcție de furnizori.</t>
  </si>
  <si>
    <t>Dotări atelier artă (pânză, șevalet, pensule, acrilice)</t>
  </si>
  <si>
    <t>Whiteboard</t>
  </si>
  <si>
    <t>Dotări Radioamatorism și Telecomunicații</t>
  </si>
  <si>
    <t>Dotări aeromodelism, electronică și mecanică fină</t>
  </si>
  <si>
    <t>Videoproiector</t>
  </si>
  <si>
    <t>Dulap/raft depozitare</t>
  </si>
  <si>
    <t>Intretinere si curatenie</t>
  </si>
  <si>
    <t>Dotari curatenie (aspirator/ maturi/ mop etc)</t>
  </si>
  <si>
    <t>SET</t>
  </si>
  <si>
    <t>Servicii de proiectare design interior</t>
  </si>
  <si>
    <t>Lampi de veghe pentru biblioteca</t>
  </si>
  <si>
    <t>Monitoare</t>
  </si>
  <si>
    <t>Trusa prim ajutor</t>
  </si>
  <si>
    <t xml:space="preserve">Sistem de siguranta si securitate </t>
  </si>
  <si>
    <t>Mese rotunde cafea  pentru biblioteca</t>
  </si>
  <si>
    <t>Fotolii pentru biblioteca</t>
  </si>
  <si>
    <t>Canapele pentru biblioteca</t>
  </si>
  <si>
    <t>Rafturi  pe roti pentru biblioteca</t>
  </si>
  <si>
    <t>Mese cu 4 scaune pt copii</t>
  </si>
  <si>
    <t>Comode biblioteca</t>
  </si>
  <si>
    <t>Posturi spatiu expozitional</t>
  </si>
  <si>
    <t>Cuptor</t>
  </si>
  <si>
    <t>Chiuveta cu blat si dulap</t>
  </si>
  <si>
    <t>Panou de protectie din sticla pt blat ( aprox. 200 cm)</t>
  </si>
  <si>
    <t xml:space="preserve">Rafturi depozit </t>
  </si>
  <si>
    <t xml:space="preserve">Plita </t>
  </si>
  <si>
    <t>Fierbator</t>
  </si>
  <si>
    <t>Espressor</t>
  </si>
  <si>
    <t>Dozator apa</t>
  </si>
  <si>
    <t>Masina de spalat vase</t>
  </si>
  <si>
    <t>Frigider</t>
  </si>
  <si>
    <t>Manopera amenajare spatiu</t>
  </si>
  <si>
    <t>Oglinzi pentru sala de activitati fizice (2x4m)</t>
  </si>
  <si>
    <t>Izoprene</t>
  </si>
  <si>
    <t>Mingi fitness</t>
  </si>
  <si>
    <t>Stand suport pentru mingi</t>
  </si>
  <si>
    <t>Set gantere (1, 2, 3, 4, 5 kg)</t>
  </si>
  <si>
    <t>Stand suport gantere</t>
  </si>
  <si>
    <t>Set canapea cu masa pentru gradina</t>
  </si>
  <si>
    <t>Umbrela gradina</t>
  </si>
  <si>
    <t>Pereti mobili</t>
  </si>
  <si>
    <t>Site si promovare</t>
  </si>
  <si>
    <t>Scaune (pliabile)</t>
  </si>
  <si>
    <t>Birou receptie</t>
  </si>
  <si>
    <t>Plafoniere</t>
  </si>
  <si>
    <t>Bara 6 spoturi</t>
  </si>
  <si>
    <t xml:space="preserve">BENEFICIAR: Toate persoanele din comunitate
</t>
  </si>
  <si>
    <t>DENUMIRE PROIECT: commUNITY HUB - Centru Comunitar</t>
  </si>
  <si>
    <t xml:space="preserve">VOLUNTAR 2 </t>
  </si>
  <si>
    <t xml:space="preserve">VOLUNTAR 1 </t>
  </si>
  <si>
    <t>Gabriela Tudor</t>
  </si>
  <si>
    <t>VOLUNTAR 4</t>
  </si>
  <si>
    <t>Ioana Borsan</t>
  </si>
  <si>
    <t>Mihai Motoasca</t>
  </si>
  <si>
    <t xml:space="preserve">ECHIPAMENTE NECESARE PENTRU DOTAREA commUNITY HUB </t>
  </si>
  <si>
    <t>Amenajarea spatiului</t>
  </si>
  <si>
    <t>Activitati de promovare a commUNITY HUB si activitati publicitare</t>
  </si>
  <si>
    <t>Sah</t>
  </si>
  <si>
    <t>Masa mini football</t>
  </si>
  <si>
    <t>Masa ping-pong</t>
  </si>
  <si>
    <t>Boxe portabile (sali ateliere)</t>
  </si>
  <si>
    <t>Sistem audio (biblioteca, expozitie, sala evenimente si
 sport, receptie)</t>
  </si>
  <si>
    <t>Stander garderoba cu umerase</t>
  </si>
  <si>
    <t xml:space="preserve">Simeza tablouri </t>
  </si>
  <si>
    <t>Materiale didactice pentru cursuri lingvistice</t>
  </si>
  <si>
    <t>Costuri cu drepturile de autor in cazul anumitor cursuri de specialitate</t>
  </si>
  <si>
    <t>Cheltuieli neprevazute</t>
  </si>
  <si>
    <t>Crinela Oprea</t>
  </si>
  <si>
    <t>Imprimanta 3D - Prusa</t>
  </si>
  <si>
    <t xml:space="preserve">Banc optic </t>
  </si>
  <si>
    <t>set/ 2 buc</t>
  </si>
  <si>
    <t>Componente pentru CNC ( Motoare Pas cu Pas , Controllere , Surse de Alimentare , Lasere , Axe de actionare )</t>
  </si>
  <si>
    <t>Diverse materiale necesare pentru amenajare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</si>
</sst>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lei&quot;"/>
    <numFmt numFmtId="189" formatCode="_-* #,##0_-;\-* #,##0_-;_-* &quot;-&quot;??_-;_-@_-"/>
    <numFmt numFmtId="190" formatCode="0.0000"/>
    <numFmt numFmtId="191" formatCode="#,##0.0000"/>
    <numFmt numFmtId="192" formatCode="_-* #,##0.0_-;\-* #,##0.0_-;_-* &quot;-&quot;??_-;_-@_-"/>
    <numFmt numFmtId="193" formatCode="[$-418]dddd\,\ d\ mmmm\ yyyy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1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2" borderId="7">
      <alignment horizontal="center"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7" fillId="33" borderId="11" xfId="0" applyFont="1" applyFill="1" applyBorder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" fillId="17" borderId="14" xfId="58" applyFont="1" applyFill="1" applyBorder="1" applyAlignment="1" applyProtection="1">
      <alignment horizontal="center" vertical="center" wrapText="1"/>
      <protection locked="0"/>
    </xf>
    <xf numFmtId="0" fontId="4" fillId="17" borderId="12" xfId="58" applyFont="1" applyFill="1" applyBorder="1" applyAlignment="1" applyProtection="1">
      <alignment horizontal="center" vertical="center" wrapText="1"/>
      <protection locked="0"/>
    </xf>
    <xf numFmtId="0" fontId="4" fillId="17" borderId="11" xfId="60" applyFont="1" applyFill="1" applyBorder="1" applyAlignment="1">
      <alignment horizontal="left" vertical="center" wrapText="1"/>
      <protection/>
    </xf>
    <xf numFmtId="0" fontId="5" fillId="0" borderId="14" xfId="59" applyFont="1" applyFill="1" applyBorder="1" applyAlignment="1" applyProtection="1">
      <alignment horizontal="center" vertical="center"/>
      <protection locked="0"/>
    </xf>
    <xf numFmtId="0" fontId="5" fillId="0" borderId="12" xfId="59" applyFont="1" applyFill="1" applyBorder="1" applyAlignment="1" applyProtection="1">
      <alignment horizontal="center" vertical="center"/>
      <protection locked="0"/>
    </xf>
    <xf numFmtId="0" fontId="4" fillId="5" borderId="11" xfId="60" applyFont="1" applyFill="1" applyBorder="1" applyAlignment="1">
      <alignment horizontal="left" vertical="center" wrapText="1"/>
      <protection/>
    </xf>
    <xf numFmtId="0" fontId="5" fillId="34" borderId="14" xfId="59" applyFont="1" applyFill="1" applyBorder="1" applyAlignment="1" applyProtection="1">
      <alignment horizontal="center" vertical="center"/>
      <protection locked="0"/>
    </xf>
    <xf numFmtId="0" fontId="4" fillId="5" borderId="15" xfId="60" applyFont="1" applyFill="1" applyBorder="1" applyAlignment="1">
      <alignment horizontal="left" vertical="center" wrapText="1"/>
      <protection/>
    </xf>
    <xf numFmtId="0" fontId="0" fillId="34" borderId="14" xfId="0" applyFill="1" applyBorder="1" applyAlignment="1">
      <alignment/>
    </xf>
    <xf numFmtId="0" fontId="5" fillId="34" borderId="13" xfId="59" applyFont="1" applyFill="1" applyBorder="1" applyAlignment="1" applyProtection="1">
      <alignment horizontal="center" vertical="center"/>
      <protection locked="0"/>
    </xf>
    <xf numFmtId="0" fontId="4" fillId="17" borderId="16" xfId="58" applyFont="1" applyFill="1" applyBorder="1" applyAlignment="1" applyProtection="1">
      <alignment horizontal="center" vertical="center" wrapText="1"/>
      <protection locked="0"/>
    </xf>
    <xf numFmtId="0" fontId="5" fillId="0" borderId="16" xfId="59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/>
    </xf>
    <xf numFmtId="0" fontId="0" fillId="0" borderId="14" xfId="0" applyFill="1" applyBorder="1" applyAlignment="1">
      <alignment/>
    </xf>
    <xf numFmtId="0" fontId="5" fillId="34" borderId="17" xfId="59" applyFont="1" applyFill="1" applyBorder="1" applyAlignment="1" applyProtection="1">
      <alignment horizontal="center" vertical="center"/>
      <protection locked="0"/>
    </xf>
    <xf numFmtId="0" fontId="5" fillId="34" borderId="18" xfId="59" applyFont="1" applyFill="1" applyBorder="1" applyAlignment="1" applyProtection="1">
      <alignment horizontal="center" vertical="center"/>
      <protection locked="0"/>
    </xf>
    <xf numFmtId="0" fontId="49" fillId="35" borderId="11" xfId="57" applyFont="1" applyFill="1" applyBorder="1" applyAlignment="1">
      <alignment horizontal="center" vertical="center" wrapText="1"/>
      <protection/>
    </xf>
    <xf numFmtId="0" fontId="49" fillId="35" borderId="14" xfId="57" applyFont="1" applyFill="1" applyBorder="1" applyAlignment="1">
      <alignment horizontal="center" vertical="center" wrapText="1"/>
      <protection/>
    </xf>
    <xf numFmtId="0" fontId="49" fillId="35" borderId="12" xfId="57" applyFont="1" applyFill="1" applyBorder="1" applyAlignment="1">
      <alignment horizontal="center" vertical="center" wrapText="1"/>
      <protection/>
    </xf>
    <xf numFmtId="0" fontId="7" fillId="2" borderId="11" xfId="58" applyFont="1" applyFill="1" applyBorder="1" applyAlignment="1" applyProtection="1">
      <alignment horizontal="center" vertical="center" wrapText="1"/>
      <protection/>
    </xf>
    <xf numFmtId="0" fontId="48" fillId="2" borderId="14" xfId="0" applyFont="1" applyFill="1" applyBorder="1" applyAlignment="1">
      <alignment vertical="center"/>
    </xf>
    <xf numFmtId="0" fontId="7" fillId="2" borderId="19" xfId="60" applyFont="1" applyFill="1" applyBorder="1" applyAlignment="1" applyProtection="1">
      <alignment horizontal="center" vertical="center" wrapText="1"/>
      <protection locked="0"/>
    </xf>
    <xf numFmtId="3" fontId="7" fillId="2" borderId="14" xfId="60" applyNumberFormat="1" applyFont="1" applyFill="1" applyBorder="1" applyAlignment="1" applyProtection="1">
      <alignment horizontal="center" vertical="center" wrapText="1"/>
      <protection locked="0"/>
    </xf>
    <xf numFmtId="4" fontId="7" fillId="2" borderId="14" xfId="60" applyNumberFormat="1" applyFont="1" applyFill="1" applyBorder="1" applyAlignment="1">
      <alignment horizontal="center" vertical="center" wrapText="1"/>
      <protection/>
    </xf>
    <xf numFmtId="4" fontId="6" fillId="2" borderId="14" xfId="60" applyNumberFormat="1" applyFont="1" applyFill="1" applyBorder="1" applyAlignment="1">
      <alignment horizontal="center" vertical="center" wrapText="1"/>
      <protection/>
    </xf>
    <xf numFmtId="4" fontId="6" fillId="2" borderId="12" xfId="60" applyNumberFormat="1" applyFont="1" applyFill="1" applyBorder="1" applyAlignment="1">
      <alignment horizontal="center" vertical="center" wrapText="1"/>
      <protection/>
    </xf>
    <xf numFmtId="0" fontId="7" fillId="2" borderId="20" xfId="60" applyFont="1" applyFill="1" applyBorder="1" applyAlignment="1" applyProtection="1">
      <alignment horizontal="center" vertical="center" wrapText="1"/>
      <protection locked="0"/>
    </xf>
    <xf numFmtId="0" fontId="7" fillId="2" borderId="14" xfId="60" applyFont="1" applyFill="1" applyBorder="1" applyAlignment="1" applyProtection="1">
      <alignment horizontal="left" vertical="center" wrapText="1"/>
      <protection locked="0"/>
    </xf>
    <xf numFmtId="0" fontId="7" fillId="2" borderId="14" xfId="60" applyFont="1" applyFill="1" applyBorder="1" applyAlignment="1" applyProtection="1">
      <alignment horizontal="center" vertical="center" wrapText="1"/>
      <protection locked="0"/>
    </xf>
    <xf numFmtId="3" fontId="49" fillId="35" borderId="14" xfId="57" applyNumberFormat="1" applyFont="1" applyFill="1" applyBorder="1" applyAlignment="1">
      <alignment horizontal="center" vertical="center" wrapText="1"/>
      <protection/>
    </xf>
    <xf numFmtId="4" fontId="49" fillId="35" borderId="14" xfId="57" applyNumberFormat="1" applyFont="1" applyFill="1" applyBorder="1" applyAlignment="1">
      <alignment horizontal="center" vertical="center" wrapText="1"/>
      <protection/>
    </xf>
    <xf numFmtId="4" fontId="49" fillId="35" borderId="12" xfId="57" applyNumberFormat="1" applyFont="1" applyFill="1" applyBorder="1" applyAlignment="1">
      <alignment horizontal="center" vertical="center" wrapText="1"/>
      <protection/>
    </xf>
    <xf numFmtId="2" fontId="49" fillId="35" borderId="17" xfId="57" applyNumberFormat="1" applyFont="1" applyFill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vertical="center" wrapText="1"/>
    </xf>
    <xf numFmtId="0" fontId="47" fillId="36" borderId="22" xfId="0" applyFont="1" applyFill="1" applyBorder="1" applyAlignment="1">
      <alignment horizontal="center" wrapText="1"/>
    </xf>
    <xf numFmtId="0" fontId="47" fillId="36" borderId="23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 wrapText="1"/>
    </xf>
    <xf numFmtId="0" fontId="47" fillId="36" borderId="12" xfId="0" applyFont="1" applyFill="1" applyBorder="1" applyAlignment="1">
      <alignment horizontal="center" wrapText="1"/>
    </xf>
    <xf numFmtId="0" fontId="49" fillId="35" borderId="15" xfId="57" applyFont="1" applyFill="1" applyBorder="1" applyAlignment="1">
      <alignment horizontal="center" vertical="center" wrapText="1"/>
      <protection/>
    </xf>
    <xf numFmtId="0" fontId="49" fillId="35" borderId="17" xfId="57" applyFont="1" applyFill="1" applyBorder="1" applyAlignment="1">
      <alignment horizontal="center" vertical="center" wrapText="1"/>
      <protection/>
    </xf>
    <xf numFmtId="0" fontId="6" fillId="32" borderId="22" xfId="60" applyFont="1" applyFill="1" applyBorder="1" applyAlignment="1">
      <alignment horizontal="center" vertical="center" shrinkToFit="1"/>
      <protection/>
    </xf>
    <xf numFmtId="0" fontId="6" fillId="32" borderId="24" xfId="60" applyFont="1" applyFill="1" applyBorder="1" applyAlignment="1">
      <alignment horizontal="center" vertical="center" shrinkToFit="1"/>
      <protection/>
    </xf>
    <xf numFmtId="0" fontId="6" fillId="32" borderId="23" xfId="60" applyFont="1" applyFill="1" applyBorder="1" applyAlignment="1">
      <alignment horizontal="center" vertical="center" shrinkToFit="1"/>
      <protection/>
    </xf>
    <xf numFmtId="0" fontId="49" fillId="35" borderId="25" xfId="57" applyFont="1" applyFill="1" applyBorder="1" applyAlignment="1">
      <alignment horizontal="left" vertical="center" wrapText="1"/>
      <protection/>
    </xf>
    <xf numFmtId="0" fontId="49" fillId="35" borderId="20" xfId="57" applyFont="1" applyFill="1" applyBorder="1" applyAlignment="1">
      <alignment horizontal="left" vertical="center" wrapText="1"/>
      <protection/>
    </xf>
    <xf numFmtId="0" fontId="49" fillId="35" borderId="26" xfId="5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4" fillId="17" borderId="22" xfId="60" applyFont="1" applyFill="1" applyBorder="1" applyAlignment="1">
      <alignment horizontal="center" vertical="center" wrapText="1"/>
      <protection/>
    </xf>
    <xf numFmtId="0" fontId="4" fillId="17" borderId="11" xfId="60" applyFont="1" applyFill="1" applyBorder="1" applyAlignment="1">
      <alignment horizontal="center" vertical="center" wrapText="1"/>
      <protection/>
    </xf>
    <xf numFmtId="0" fontId="4" fillId="17" borderId="24" xfId="58" applyFont="1" applyFill="1" applyBorder="1" applyAlignment="1" applyProtection="1">
      <alignment horizontal="center" vertical="center"/>
      <protection locked="0"/>
    </xf>
    <xf numFmtId="0" fontId="5" fillId="17" borderId="24" xfId="58" applyFont="1" applyFill="1" applyBorder="1" applyAlignment="1" applyProtection="1">
      <alignment horizontal="center" vertical="center"/>
      <protection locked="0"/>
    </xf>
    <xf numFmtId="0" fontId="5" fillId="17" borderId="27" xfId="58" applyFont="1" applyFill="1" applyBorder="1" applyAlignment="1" applyProtection="1">
      <alignment horizontal="center" vertical="center"/>
      <protection locked="0"/>
    </xf>
    <xf numFmtId="0" fontId="5" fillId="17" borderId="23" xfId="58" applyFont="1" applyFill="1" applyBorder="1" applyAlignment="1" applyProtection="1">
      <alignment horizontal="center" vertical="center"/>
      <protection locked="0"/>
    </xf>
    <xf numFmtId="4" fontId="6" fillId="2" borderId="16" xfId="60" applyNumberFormat="1" applyFont="1" applyFill="1" applyBorder="1" applyAlignment="1">
      <alignment horizontal="center" vertical="center" wrapText="1"/>
      <protection/>
    </xf>
    <xf numFmtId="4" fontId="7" fillId="2" borderId="16" xfId="60" applyNumberFormat="1" applyFont="1" applyFill="1" applyBorder="1" applyAlignment="1">
      <alignment horizontal="center" vertical="center" wrapText="1"/>
      <protection/>
    </xf>
    <xf numFmtId="0" fontId="7" fillId="2" borderId="14" xfId="58" applyFont="1" applyFill="1" applyBorder="1" applyAlignment="1" applyProtection="1">
      <alignment horizontal="center" vertical="center" wrapText="1"/>
      <protection/>
    </xf>
    <xf numFmtId="0" fontId="7" fillId="2" borderId="20" xfId="58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6" xfId="59"/>
    <cellStyle name="Normal_M.3.1.-2 ver6.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0.140625" style="0" customWidth="1"/>
    <col min="3" max="3" width="15.28125" style="0" bestFit="1" customWidth="1"/>
  </cols>
  <sheetData>
    <row r="1" ht="15.75" thickBot="1"/>
    <row r="2" spans="2:3" ht="53.25" customHeight="1">
      <c r="B2" s="39" t="s">
        <v>91</v>
      </c>
      <c r="C2" s="40"/>
    </row>
    <row r="3" spans="2:3" ht="33" customHeight="1">
      <c r="B3" s="41" t="s">
        <v>92</v>
      </c>
      <c r="C3" s="42"/>
    </row>
    <row r="4" spans="2:3" ht="15.75">
      <c r="B4" s="1" t="s">
        <v>0</v>
      </c>
      <c r="C4" s="2" t="s">
        <v>24</v>
      </c>
    </row>
    <row r="5" spans="2:3" ht="15.75">
      <c r="B5" s="1" t="s">
        <v>94</v>
      </c>
      <c r="C5" s="2" t="s">
        <v>95</v>
      </c>
    </row>
    <row r="6" spans="2:3" ht="15.75">
      <c r="B6" s="1" t="s">
        <v>93</v>
      </c>
      <c r="C6" s="2" t="s">
        <v>112</v>
      </c>
    </row>
    <row r="7" spans="2:3" ht="15.75">
      <c r="B7" s="1" t="s">
        <v>13</v>
      </c>
      <c r="C7" s="37" t="s">
        <v>97</v>
      </c>
    </row>
    <row r="8" spans="2:3" ht="16.5" thickBot="1">
      <c r="B8" s="1" t="s">
        <v>96</v>
      </c>
      <c r="C8" s="3" t="s">
        <v>98</v>
      </c>
    </row>
  </sheetData>
  <sheetProtection/>
  <mergeCells count="2"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K79"/>
  <sheetViews>
    <sheetView tabSelected="1" zoomScale="70" zoomScaleNormal="70" zoomScalePageLayoutView="0" workbookViewId="0" topLeftCell="A52">
      <selection activeCell="J72" sqref="J72"/>
    </sheetView>
  </sheetViews>
  <sheetFormatPr defaultColWidth="9.140625" defaultRowHeight="15"/>
  <cols>
    <col min="2" max="2" width="52.57421875" style="0" customWidth="1"/>
    <col min="3" max="3" width="8.7109375" style="0" bestFit="1" customWidth="1"/>
    <col min="4" max="4" width="6.8515625" style="0" bestFit="1" customWidth="1"/>
    <col min="5" max="5" width="10.7109375" style="0" bestFit="1" customWidth="1"/>
    <col min="6" max="6" width="12.421875" style="0" bestFit="1" customWidth="1"/>
    <col min="7" max="7" width="11.140625" style="0" bestFit="1" customWidth="1"/>
    <col min="8" max="8" width="12.421875" style="0" bestFit="1" customWidth="1"/>
    <col min="9" max="9" width="12.57421875" style="0" customWidth="1"/>
    <col min="10" max="10" width="18.421875" style="0" customWidth="1"/>
  </cols>
  <sheetData>
    <row r="1" spans="1:8" ht="15.75">
      <c r="A1" s="45" t="s">
        <v>99</v>
      </c>
      <c r="B1" s="46"/>
      <c r="C1" s="46"/>
      <c r="D1" s="46"/>
      <c r="E1" s="46"/>
      <c r="F1" s="46"/>
      <c r="G1" s="46"/>
      <c r="H1" s="47"/>
    </row>
    <row r="2" spans="1:8" ht="47.25">
      <c r="A2" s="20" t="s">
        <v>1</v>
      </c>
      <c r="B2" s="21" t="s">
        <v>2</v>
      </c>
      <c r="C2" s="21" t="s">
        <v>25</v>
      </c>
      <c r="D2" s="21" t="s">
        <v>5</v>
      </c>
      <c r="E2" s="21" t="s">
        <v>6</v>
      </c>
      <c r="F2" s="21" t="s">
        <v>7</v>
      </c>
      <c r="G2" s="21" t="s">
        <v>3</v>
      </c>
      <c r="H2" s="22" t="s">
        <v>4</v>
      </c>
    </row>
    <row r="3" spans="1:8" ht="15.75">
      <c r="A3" s="48" t="s">
        <v>11</v>
      </c>
      <c r="B3" s="49"/>
      <c r="C3" s="49"/>
      <c r="D3" s="49"/>
      <c r="E3" s="49"/>
      <c r="F3" s="49"/>
      <c r="G3" s="49"/>
      <c r="H3" s="50"/>
    </row>
    <row r="4" spans="1:8" ht="15.75">
      <c r="A4" s="23">
        <v>1</v>
      </c>
      <c r="B4" s="24" t="s">
        <v>56</v>
      </c>
      <c r="C4" s="25">
        <v>5</v>
      </c>
      <c r="D4" s="26" t="s">
        <v>9</v>
      </c>
      <c r="E4" s="27">
        <v>2100</v>
      </c>
      <c r="F4" s="28">
        <f aca="true" t="shared" si="0" ref="F4:F9">C4*E4</f>
        <v>10500</v>
      </c>
      <c r="G4" s="27">
        <f aca="true" t="shared" si="1" ref="G4:G73">F4*19%</f>
        <v>1995</v>
      </c>
      <c r="H4" s="29">
        <f aca="true" t="shared" si="2" ref="H4:H12">F4+G4</f>
        <v>12495</v>
      </c>
    </row>
    <row r="5" spans="1:8" ht="15.75">
      <c r="A5" s="23">
        <v>2</v>
      </c>
      <c r="B5" s="24" t="s">
        <v>49</v>
      </c>
      <c r="C5" s="25">
        <v>1</v>
      </c>
      <c r="D5" s="26" t="s">
        <v>9</v>
      </c>
      <c r="E5" s="27">
        <v>4000</v>
      </c>
      <c r="F5" s="28">
        <f t="shared" si="0"/>
        <v>4000</v>
      </c>
      <c r="G5" s="27">
        <f>F5*19%</f>
        <v>760</v>
      </c>
      <c r="H5" s="29">
        <f>F5+G5</f>
        <v>4760</v>
      </c>
    </row>
    <row r="6" spans="1:8" ht="15.75">
      <c r="A6" s="23">
        <v>3</v>
      </c>
      <c r="B6" s="24" t="s">
        <v>105</v>
      </c>
      <c r="C6" s="25">
        <v>3</v>
      </c>
      <c r="D6" s="26" t="s">
        <v>9</v>
      </c>
      <c r="E6" s="27">
        <v>400</v>
      </c>
      <c r="F6" s="28">
        <f t="shared" si="0"/>
        <v>1200</v>
      </c>
      <c r="G6" s="27">
        <f>F6*19%</f>
        <v>228</v>
      </c>
      <c r="H6" s="29">
        <f>F6+G6</f>
        <v>1428</v>
      </c>
    </row>
    <row r="7" spans="1:8" ht="31.5">
      <c r="A7" s="23">
        <v>4</v>
      </c>
      <c r="B7" s="38" t="s">
        <v>106</v>
      </c>
      <c r="C7" s="25">
        <v>4</v>
      </c>
      <c r="D7" s="26" t="s">
        <v>9</v>
      </c>
      <c r="E7" s="27">
        <v>1000</v>
      </c>
      <c r="F7" s="28">
        <f t="shared" si="0"/>
        <v>4000</v>
      </c>
      <c r="G7" s="27">
        <f>F7*19%</f>
        <v>760</v>
      </c>
      <c r="H7" s="29">
        <f>F7+G7</f>
        <v>4760</v>
      </c>
    </row>
    <row r="8" spans="1:8" ht="15.75">
      <c r="A8" s="23">
        <v>5</v>
      </c>
      <c r="B8" s="24" t="s">
        <v>26</v>
      </c>
      <c r="C8" s="25">
        <v>1</v>
      </c>
      <c r="D8" s="26" t="s">
        <v>9</v>
      </c>
      <c r="E8" s="27">
        <v>6000</v>
      </c>
      <c r="F8" s="28">
        <f t="shared" si="0"/>
        <v>6000</v>
      </c>
      <c r="G8" s="27">
        <f t="shared" si="1"/>
        <v>1140</v>
      </c>
      <c r="H8" s="29">
        <f t="shared" si="2"/>
        <v>7140</v>
      </c>
    </row>
    <row r="9" spans="1:8" ht="15.75">
      <c r="A9" s="23">
        <v>6</v>
      </c>
      <c r="B9" s="24" t="s">
        <v>27</v>
      </c>
      <c r="C9" s="25">
        <v>20</v>
      </c>
      <c r="D9" s="26" t="s">
        <v>9</v>
      </c>
      <c r="E9" s="27">
        <v>337</v>
      </c>
      <c r="F9" s="28">
        <f t="shared" si="0"/>
        <v>6740</v>
      </c>
      <c r="G9" s="27">
        <f t="shared" si="1"/>
        <v>1280.6</v>
      </c>
      <c r="H9" s="29">
        <f t="shared" si="2"/>
        <v>8020.6</v>
      </c>
    </row>
    <row r="10" spans="1:8" ht="15.75">
      <c r="A10" s="23">
        <v>7</v>
      </c>
      <c r="B10" s="24" t="s">
        <v>28</v>
      </c>
      <c r="C10" s="25">
        <v>3</v>
      </c>
      <c r="D10" s="26" t="s">
        <v>9</v>
      </c>
      <c r="E10" s="27">
        <v>106</v>
      </c>
      <c r="F10" s="28">
        <f>E10*C10</f>
        <v>318</v>
      </c>
      <c r="G10" s="27">
        <f t="shared" si="1"/>
        <v>60.42</v>
      </c>
      <c r="H10" s="29">
        <f t="shared" si="2"/>
        <v>378.42</v>
      </c>
    </row>
    <row r="11" spans="1:8" ht="15.75">
      <c r="A11" s="23">
        <v>8</v>
      </c>
      <c r="B11" s="24" t="s">
        <v>113</v>
      </c>
      <c r="C11" s="25">
        <v>3</v>
      </c>
      <c r="D11" s="26" t="s">
        <v>9</v>
      </c>
      <c r="E11" s="27">
        <v>7000</v>
      </c>
      <c r="F11" s="28">
        <f>E11*C11</f>
        <v>21000</v>
      </c>
      <c r="G11" s="27">
        <f>F11*19%</f>
        <v>3990</v>
      </c>
      <c r="H11" s="29">
        <f t="shared" si="2"/>
        <v>24990</v>
      </c>
    </row>
    <row r="12" spans="1:8" ht="15.75">
      <c r="A12" s="23">
        <v>9</v>
      </c>
      <c r="B12" s="24" t="s">
        <v>29</v>
      </c>
      <c r="C12" s="25">
        <v>48</v>
      </c>
      <c r="D12" s="26" t="s">
        <v>9</v>
      </c>
      <c r="E12" s="27">
        <v>170</v>
      </c>
      <c r="F12" s="28">
        <f>E12*C12</f>
        <v>8160</v>
      </c>
      <c r="G12" s="27">
        <f t="shared" si="1"/>
        <v>1550.4</v>
      </c>
      <c r="H12" s="29">
        <f t="shared" si="2"/>
        <v>9710.4</v>
      </c>
    </row>
    <row r="13" spans="1:8" ht="15.75">
      <c r="A13" s="23">
        <v>10</v>
      </c>
      <c r="B13" s="24" t="s">
        <v>87</v>
      </c>
      <c r="C13" s="30">
        <v>60</v>
      </c>
      <c r="D13" s="26" t="s">
        <v>9</v>
      </c>
      <c r="E13" s="27">
        <v>30</v>
      </c>
      <c r="F13" s="28">
        <f>E13*C13</f>
        <v>1800</v>
      </c>
      <c r="G13" s="27">
        <f t="shared" si="1"/>
        <v>342</v>
      </c>
      <c r="H13" s="29">
        <f>F13+G13</f>
        <v>2142</v>
      </c>
    </row>
    <row r="14" spans="1:8" ht="15.75">
      <c r="A14" s="23">
        <v>11</v>
      </c>
      <c r="B14" s="24" t="s">
        <v>46</v>
      </c>
      <c r="C14" s="25">
        <v>4</v>
      </c>
      <c r="D14" s="26" t="s">
        <v>9</v>
      </c>
      <c r="E14" s="27">
        <v>400</v>
      </c>
      <c r="F14" s="28">
        <f aca="true" t="shared" si="3" ref="F14:F73">E14*C14</f>
        <v>1600</v>
      </c>
      <c r="G14" s="27">
        <f t="shared" si="1"/>
        <v>304</v>
      </c>
      <c r="H14" s="29">
        <f aca="true" t="shared" si="4" ref="H14:H73">F14+G14</f>
        <v>1904</v>
      </c>
    </row>
    <row r="15" spans="1:8" ht="15.75">
      <c r="A15" s="23">
        <v>12</v>
      </c>
      <c r="B15" s="24" t="s">
        <v>30</v>
      </c>
      <c r="C15" s="25">
        <v>20</v>
      </c>
      <c r="D15" s="26" t="s">
        <v>9</v>
      </c>
      <c r="E15" s="27">
        <v>430</v>
      </c>
      <c r="F15" s="28">
        <f t="shared" si="3"/>
        <v>8600</v>
      </c>
      <c r="G15" s="27">
        <f t="shared" si="1"/>
        <v>1634</v>
      </c>
      <c r="H15" s="29">
        <f t="shared" si="4"/>
        <v>10234</v>
      </c>
    </row>
    <row r="16" spans="1:8" ht="15.75">
      <c r="A16" s="23">
        <v>13</v>
      </c>
      <c r="B16" s="24" t="s">
        <v>31</v>
      </c>
      <c r="C16" s="25">
        <v>1</v>
      </c>
      <c r="D16" s="26" t="s">
        <v>9</v>
      </c>
      <c r="E16" s="27">
        <v>673</v>
      </c>
      <c r="F16" s="28">
        <f t="shared" si="3"/>
        <v>673</v>
      </c>
      <c r="G16" s="27">
        <f t="shared" si="1"/>
        <v>127.87</v>
      </c>
      <c r="H16" s="29">
        <f t="shared" si="4"/>
        <v>800.87</v>
      </c>
    </row>
    <row r="17" spans="1:8" ht="15.75">
      <c r="A17" s="23">
        <v>14</v>
      </c>
      <c r="B17" s="24" t="s">
        <v>48</v>
      </c>
      <c r="C17" s="25">
        <v>1</v>
      </c>
      <c r="D17" s="26" t="s">
        <v>9</v>
      </c>
      <c r="E17" s="27">
        <v>8000</v>
      </c>
      <c r="F17" s="28">
        <f t="shared" si="3"/>
        <v>8000</v>
      </c>
      <c r="G17" s="27">
        <f t="shared" si="1"/>
        <v>1520</v>
      </c>
      <c r="H17" s="29">
        <f t="shared" si="4"/>
        <v>9520</v>
      </c>
    </row>
    <row r="18" spans="1:8" ht="15.75">
      <c r="A18" s="23">
        <v>15</v>
      </c>
      <c r="B18" s="24" t="s">
        <v>47</v>
      </c>
      <c r="C18" s="25">
        <v>1</v>
      </c>
      <c r="D18" s="26" t="s">
        <v>9</v>
      </c>
      <c r="E18" s="27">
        <v>6000</v>
      </c>
      <c r="F18" s="28">
        <f t="shared" si="3"/>
        <v>6000</v>
      </c>
      <c r="G18" s="27">
        <f t="shared" si="1"/>
        <v>1140</v>
      </c>
      <c r="H18" s="29">
        <f t="shared" si="4"/>
        <v>7140</v>
      </c>
    </row>
    <row r="19" spans="1:8" ht="15.75">
      <c r="A19" s="23">
        <v>16</v>
      </c>
      <c r="B19" s="24" t="s">
        <v>32</v>
      </c>
      <c r="C19" s="25">
        <v>1</v>
      </c>
      <c r="D19" s="26" t="s">
        <v>9</v>
      </c>
      <c r="E19" s="27">
        <v>5000</v>
      </c>
      <c r="F19" s="28">
        <f t="shared" si="3"/>
        <v>5000</v>
      </c>
      <c r="G19" s="27">
        <f t="shared" si="1"/>
        <v>950</v>
      </c>
      <c r="H19" s="29">
        <f t="shared" si="4"/>
        <v>5950</v>
      </c>
    </row>
    <row r="20" spans="1:8" ht="15.75">
      <c r="A20" s="23">
        <v>17</v>
      </c>
      <c r="B20" s="24" t="s">
        <v>50</v>
      </c>
      <c r="C20" s="25">
        <v>4</v>
      </c>
      <c r="D20" s="26" t="s">
        <v>9</v>
      </c>
      <c r="E20" s="27">
        <v>1100</v>
      </c>
      <c r="F20" s="28">
        <f t="shared" si="3"/>
        <v>4400</v>
      </c>
      <c r="G20" s="27">
        <f t="shared" si="1"/>
        <v>836</v>
      </c>
      <c r="H20" s="29">
        <f t="shared" si="4"/>
        <v>5236</v>
      </c>
    </row>
    <row r="21" spans="1:8" ht="15.75">
      <c r="A21" s="23">
        <v>18</v>
      </c>
      <c r="B21" s="24" t="s">
        <v>12</v>
      </c>
      <c r="C21" s="25">
        <v>5</v>
      </c>
      <c r="D21" s="26" t="s">
        <v>9</v>
      </c>
      <c r="E21" s="27">
        <v>3200</v>
      </c>
      <c r="F21" s="28">
        <f t="shared" si="3"/>
        <v>16000</v>
      </c>
      <c r="G21" s="27">
        <f t="shared" si="1"/>
        <v>3040</v>
      </c>
      <c r="H21" s="29">
        <f t="shared" si="4"/>
        <v>19040</v>
      </c>
    </row>
    <row r="22" spans="1:8" ht="15.75">
      <c r="A22" s="23">
        <v>19</v>
      </c>
      <c r="B22" s="24" t="s">
        <v>114</v>
      </c>
      <c r="C22" s="25">
        <v>1</v>
      </c>
      <c r="D22" s="26" t="s">
        <v>9</v>
      </c>
      <c r="E22" s="27">
        <v>700</v>
      </c>
      <c r="F22" s="28">
        <f t="shared" si="3"/>
        <v>700</v>
      </c>
      <c r="G22" s="27">
        <f t="shared" si="1"/>
        <v>133</v>
      </c>
      <c r="H22" s="29">
        <f t="shared" si="4"/>
        <v>833</v>
      </c>
    </row>
    <row r="23" spans="1:8" ht="15.75">
      <c r="A23" s="23">
        <v>20</v>
      </c>
      <c r="B23" s="24" t="s">
        <v>33</v>
      </c>
      <c r="C23" s="25">
        <v>15</v>
      </c>
      <c r="D23" s="26" t="s">
        <v>9</v>
      </c>
      <c r="E23" s="27">
        <v>70</v>
      </c>
      <c r="F23" s="28">
        <f t="shared" si="3"/>
        <v>1050</v>
      </c>
      <c r="G23" s="27">
        <f t="shared" si="1"/>
        <v>199.5</v>
      </c>
      <c r="H23" s="29">
        <f t="shared" si="4"/>
        <v>1249.5</v>
      </c>
    </row>
    <row r="24" spans="1:8" ht="15.75">
      <c r="A24" s="23">
        <v>21</v>
      </c>
      <c r="B24" s="24" t="s">
        <v>34</v>
      </c>
      <c r="C24" s="25">
        <v>2</v>
      </c>
      <c r="D24" s="26" t="s">
        <v>9</v>
      </c>
      <c r="E24" s="27">
        <v>500</v>
      </c>
      <c r="F24" s="28">
        <f t="shared" si="3"/>
        <v>1000</v>
      </c>
      <c r="G24" s="27">
        <f t="shared" si="1"/>
        <v>190</v>
      </c>
      <c r="H24" s="29">
        <f t="shared" si="4"/>
        <v>1190</v>
      </c>
    </row>
    <row r="25" spans="1:8" ht="15.75">
      <c r="A25" s="23">
        <v>22</v>
      </c>
      <c r="B25" s="24" t="s">
        <v>35</v>
      </c>
      <c r="C25" s="25">
        <v>2</v>
      </c>
      <c r="D25" s="26" t="s">
        <v>9</v>
      </c>
      <c r="E25" s="27">
        <v>1000</v>
      </c>
      <c r="F25" s="28">
        <f t="shared" si="3"/>
        <v>2000</v>
      </c>
      <c r="G25" s="27">
        <f t="shared" si="1"/>
        <v>380</v>
      </c>
      <c r="H25" s="29">
        <f t="shared" si="4"/>
        <v>2380</v>
      </c>
    </row>
    <row r="26" spans="1:8" ht="15.75">
      <c r="A26" s="23">
        <v>23</v>
      </c>
      <c r="B26" s="24" t="s">
        <v>45</v>
      </c>
      <c r="C26" s="25">
        <v>20</v>
      </c>
      <c r="D26" s="26" t="s">
        <v>9</v>
      </c>
      <c r="E26" s="27">
        <v>200</v>
      </c>
      <c r="F26" s="28">
        <f t="shared" si="3"/>
        <v>4000</v>
      </c>
      <c r="G26" s="27">
        <f t="shared" si="1"/>
        <v>760</v>
      </c>
      <c r="H26" s="29">
        <f t="shared" si="4"/>
        <v>4760</v>
      </c>
    </row>
    <row r="27" spans="1:8" ht="15.75">
      <c r="A27" s="23">
        <v>24</v>
      </c>
      <c r="B27" s="24" t="s">
        <v>57</v>
      </c>
      <c r="C27" s="25">
        <v>2</v>
      </c>
      <c r="D27" s="26" t="s">
        <v>9</v>
      </c>
      <c r="E27" s="27">
        <v>200</v>
      </c>
      <c r="F27" s="28">
        <f t="shared" si="3"/>
        <v>400</v>
      </c>
      <c r="G27" s="27">
        <f t="shared" si="1"/>
        <v>76</v>
      </c>
      <c r="H27" s="29">
        <f t="shared" si="4"/>
        <v>476</v>
      </c>
    </row>
    <row r="28" spans="1:8" ht="15.75">
      <c r="A28" s="23">
        <v>25</v>
      </c>
      <c r="B28" s="24" t="s">
        <v>58</v>
      </c>
      <c r="C28" s="25">
        <v>1</v>
      </c>
      <c r="D28" s="26" t="s">
        <v>9</v>
      </c>
      <c r="E28" s="27">
        <v>7000</v>
      </c>
      <c r="F28" s="28">
        <f t="shared" si="3"/>
        <v>7000</v>
      </c>
      <c r="G28" s="27">
        <f t="shared" si="1"/>
        <v>1330</v>
      </c>
      <c r="H28" s="29">
        <f t="shared" si="4"/>
        <v>8330</v>
      </c>
    </row>
    <row r="29" spans="1:8" ht="15.75">
      <c r="A29" s="23">
        <v>26</v>
      </c>
      <c r="B29" s="24" t="s">
        <v>88</v>
      </c>
      <c r="C29" s="25">
        <v>1</v>
      </c>
      <c r="D29" s="26" t="s">
        <v>9</v>
      </c>
      <c r="E29" s="27">
        <v>3000</v>
      </c>
      <c r="F29" s="28">
        <f t="shared" si="3"/>
        <v>3000</v>
      </c>
      <c r="G29" s="27">
        <f t="shared" si="1"/>
        <v>570</v>
      </c>
      <c r="H29" s="29">
        <f t="shared" si="4"/>
        <v>3570</v>
      </c>
    </row>
    <row r="30" spans="1:8" ht="15.75">
      <c r="A30" s="23">
        <v>27</v>
      </c>
      <c r="B30" s="24" t="s">
        <v>107</v>
      </c>
      <c r="C30" s="25">
        <v>2</v>
      </c>
      <c r="D30" s="26" t="s">
        <v>9</v>
      </c>
      <c r="E30" s="27">
        <v>300</v>
      </c>
      <c r="F30" s="28">
        <f t="shared" si="3"/>
        <v>600</v>
      </c>
      <c r="G30" s="27">
        <f t="shared" si="1"/>
        <v>114</v>
      </c>
      <c r="H30" s="29">
        <f t="shared" si="4"/>
        <v>714</v>
      </c>
    </row>
    <row r="31" spans="1:8" ht="15.75">
      <c r="A31" s="23">
        <v>28</v>
      </c>
      <c r="B31" s="24" t="s">
        <v>59</v>
      </c>
      <c r="C31" s="25">
        <v>10</v>
      </c>
      <c r="D31" s="26" t="s">
        <v>9</v>
      </c>
      <c r="E31" s="27">
        <v>1200</v>
      </c>
      <c r="F31" s="28">
        <f t="shared" si="3"/>
        <v>12000</v>
      </c>
      <c r="G31" s="27">
        <f t="shared" si="1"/>
        <v>2280</v>
      </c>
      <c r="H31" s="29">
        <f t="shared" si="4"/>
        <v>14280</v>
      </c>
    </row>
    <row r="32" spans="1:8" ht="15.75">
      <c r="A32" s="23">
        <v>29</v>
      </c>
      <c r="B32" s="24" t="s">
        <v>60</v>
      </c>
      <c r="C32" s="25">
        <v>20</v>
      </c>
      <c r="D32" s="26" t="s">
        <v>9</v>
      </c>
      <c r="E32" s="27">
        <v>1500</v>
      </c>
      <c r="F32" s="28">
        <f t="shared" si="3"/>
        <v>30000</v>
      </c>
      <c r="G32" s="27">
        <f t="shared" si="1"/>
        <v>5700</v>
      </c>
      <c r="H32" s="29">
        <f t="shared" si="4"/>
        <v>35700</v>
      </c>
    </row>
    <row r="33" spans="1:8" ht="15.75">
      <c r="A33" s="23">
        <v>30</v>
      </c>
      <c r="B33" s="24" t="s">
        <v>61</v>
      </c>
      <c r="C33" s="25">
        <v>10</v>
      </c>
      <c r="D33" s="26" t="s">
        <v>9</v>
      </c>
      <c r="E33" s="27">
        <v>2500</v>
      </c>
      <c r="F33" s="28">
        <f t="shared" si="3"/>
        <v>25000</v>
      </c>
      <c r="G33" s="27">
        <f t="shared" si="1"/>
        <v>4750</v>
      </c>
      <c r="H33" s="29">
        <f t="shared" si="4"/>
        <v>29750</v>
      </c>
    </row>
    <row r="34" spans="1:8" ht="15.75">
      <c r="A34" s="23">
        <v>31</v>
      </c>
      <c r="B34" s="24" t="s">
        <v>62</v>
      </c>
      <c r="C34" s="25">
        <v>10</v>
      </c>
      <c r="D34" s="26" t="s">
        <v>9</v>
      </c>
      <c r="E34" s="27">
        <v>3000</v>
      </c>
      <c r="F34" s="28">
        <f t="shared" si="3"/>
        <v>30000</v>
      </c>
      <c r="G34" s="27">
        <f t="shared" si="1"/>
        <v>5700</v>
      </c>
      <c r="H34" s="29">
        <f t="shared" si="4"/>
        <v>35700</v>
      </c>
    </row>
    <row r="35" spans="1:8" ht="15.75">
      <c r="A35" s="23">
        <v>32</v>
      </c>
      <c r="B35" s="24" t="s">
        <v>63</v>
      </c>
      <c r="C35" s="25">
        <v>7</v>
      </c>
      <c r="D35" s="26" t="s">
        <v>53</v>
      </c>
      <c r="E35" s="27">
        <v>1400</v>
      </c>
      <c r="F35" s="28">
        <f t="shared" si="3"/>
        <v>9800</v>
      </c>
      <c r="G35" s="27">
        <f t="shared" si="1"/>
        <v>1862</v>
      </c>
      <c r="H35" s="29">
        <f t="shared" si="4"/>
        <v>11662</v>
      </c>
    </row>
    <row r="36" spans="1:8" ht="15.75">
      <c r="A36" s="23">
        <v>33</v>
      </c>
      <c r="B36" s="24" t="s">
        <v>64</v>
      </c>
      <c r="C36" s="25">
        <v>5</v>
      </c>
      <c r="D36" s="26" t="s">
        <v>9</v>
      </c>
      <c r="E36" s="27">
        <v>600</v>
      </c>
      <c r="F36" s="28">
        <f t="shared" si="3"/>
        <v>3000</v>
      </c>
      <c r="G36" s="27">
        <f t="shared" si="1"/>
        <v>570</v>
      </c>
      <c r="H36" s="29">
        <f t="shared" si="4"/>
        <v>3570</v>
      </c>
    </row>
    <row r="37" spans="1:8" ht="15.75">
      <c r="A37" s="23">
        <v>34</v>
      </c>
      <c r="B37" s="24" t="s">
        <v>65</v>
      </c>
      <c r="C37" s="25">
        <v>11</v>
      </c>
      <c r="D37" s="26" t="s">
        <v>9</v>
      </c>
      <c r="E37" s="27">
        <v>300</v>
      </c>
      <c r="F37" s="28">
        <f t="shared" si="3"/>
        <v>3300</v>
      </c>
      <c r="G37" s="27">
        <f t="shared" si="1"/>
        <v>627</v>
      </c>
      <c r="H37" s="29">
        <f t="shared" si="4"/>
        <v>3927</v>
      </c>
    </row>
    <row r="38" spans="1:8" ht="15.75">
      <c r="A38" s="23">
        <v>35</v>
      </c>
      <c r="B38" s="24" t="s">
        <v>66</v>
      </c>
      <c r="C38" s="25">
        <v>1</v>
      </c>
      <c r="D38" s="26" t="s">
        <v>9</v>
      </c>
      <c r="E38" s="27">
        <v>1000</v>
      </c>
      <c r="F38" s="28">
        <f t="shared" si="3"/>
        <v>1000</v>
      </c>
      <c r="G38" s="27">
        <f t="shared" si="1"/>
        <v>190</v>
      </c>
      <c r="H38" s="29">
        <f t="shared" si="4"/>
        <v>1190</v>
      </c>
    </row>
    <row r="39" spans="1:8" ht="15.75">
      <c r="A39" s="23">
        <v>36</v>
      </c>
      <c r="B39" s="24" t="s">
        <v>67</v>
      </c>
      <c r="C39" s="25">
        <v>1</v>
      </c>
      <c r="D39" s="26" t="s">
        <v>9</v>
      </c>
      <c r="E39" s="27">
        <v>4000</v>
      </c>
      <c r="F39" s="28">
        <f t="shared" si="3"/>
        <v>4000</v>
      </c>
      <c r="G39" s="27">
        <f t="shared" si="1"/>
        <v>760</v>
      </c>
      <c r="H39" s="29">
        <f t="shared" si="4"/>
        <v>4760</v>
      </c>
    </row>
    <row r="40" spans="1:8" ht="15.75">
      <c r="A40" s="23">
        <v>37</v>
      </c>
      <c r="B40" s="24" t="s">
        <v>68</v>
      </c>
      <c r="C40" s="25">
        <v>1</v>
      </c>
      <c r="D40" s="26" t="s">
        <v>9</v>
      </c>
      <c r="E40" s="27">
        <v>1000</v>
      </c>
      <c r="F40" s="28">
        <f t="shared" si="3"/>
        <v>1000</v>
      </c>
      <c r="G40" s="27">
        <f t="shared" si="1"/>
        <v>190</v>
      </c>
      <c r="H40" s="29">
        <f t="shared" si="4"/>
        <v>1190</v>
      </c>
    </row>
    <row r="41" spans="1:8" ht="15.75">
      <c r="A41" s="23">
        <v>38</v>
      </c>
      <c r="B41" s="24" t="s">
        <v>69</v>
      </c>
      <c r="C41" s="25">
        <v>6</v>
      </c>
      <c r="D41" s="26" t="s">
        <v>9</v>
      </c>
      <c r="E41" s="27">
        <v>350</v>
      </c>
      <c r="F41" s="28">
        <f t="shared" si="3"/>
        <v>2100</v>
      </c>
      <c r="G41" s="27">
        <f t="shared" si="1"/>
        <v>399</v>
      </c>
      <c r="H41" s="29">
        <f t="shared" si="4"/>
        <v>2499</v>
      </c>
    </row>
    <row r="42" spans="1:8" ht="15.75">
      <c r="A42" s="23">
        <v>39</v>
      </c>
      <c r="B42" s="24" t="s">
        <v>55</v>
      </c>
      <c r="C42" s="25">
        <v>11</v>
      </c>
      <c r="D42" s="26" t="s">
        <v>9</v>
      </c>
      <c r="E42" s="27">
        <v>300</v>
      </c>
      <c r="F42" s="28">
        <f t="shared" si="3"/>
        <v>3300</v>
      </c>
      <c r="G42" s="27">
        <f t="shared" si="1"/>
        <v>627</v>
      </c>
      <c r="H42" s="29">
        <f t="shared" si="4"/>
        <v>3927</v>
      </c>
    </row>
    <row r="43" spans="1:8" ht="15.75">
      <c r="A43" s="23">
        <v>40</v>
      </c>
      <c r="B43" s="24" t="s">
        <v>77</v>
      </c>
      <c r="C43" s="25">
        <v>1</v>
      </c>
      <c r="D43" s="26" t="s">
        <v>9</v>
      </c>
      <c r="E43" s="27">
        <v>7500</v>
      </c>
      <c r="F43" s="28">
        <f aca="true" t="shared" si="5" ref="F43:F57">E43*C43</f>
        <v>7500</v>
      </c>
      <c r="G43" s="27">
        <f aca="true" t="shared" si="6" ref="G43:G57">F43*19%</f>
        <v>1425</v>
      </c>
      <c r="H43" s="29">
        <f aca="true" t="shared" si="7" ref="H43:H57">F43+G43</f>
        <v>8925</v>
      </c>
    </row>
    <row r="44" spans="1:8" ht="15.75">
      <c r="A44" s="23">
        <v>41</v>
      </c>
      <c r="B44" s="24" t="s">
        <v>78</v>
      </c>
      <c r="C44" s="25">
        <v>20</v>
      </c>
      <c r="D44" s="26" t="s">
        <v>9</v>
      </c>
      <c r="E44" s="27">
        <v>75</v>
      </c>
      <c r="F44" s="28">
        <f t="shared" si="5"/>
        <v>1500</v>
      </c>
      <c r="G44" s="27">
        <f t="shared" si="6"/>
        <v>285</v>
      </c>
      <c r="H44" s="29">
        <f t="shared" si="7"/>
        <v>1785</v>
      </c>
    </row>
    <row r="45" spans="1:8" ht="15.75">
      <c r="A45" s="23">
        <v>42</v>
      </c>
      <c r="B45" s="24" t="s">
        <v>79</v>
      </c>
      <c r="C45" s="25">
        <v>10</v>
      </c>
      <c r="D45" s="26" t="s">
        <v>9</v>
      </c>
      <c r="E45" s="27">
        <v>40</v>
      </c>
      <c r="F45" s="28">
        <f t="shared" si="5"/>
        <v>400</v>
      </c>
      <c r="G45" s="27">
        <f t="shared" si="6"/>
        <v>76</v>
      </c>
      <c r="H45" s="29">
        <f t="shared" si="7"/>
        <v>476</v>
      </c>
    </row>
    <row r="46" spans="1:8" ht="15.75">
      <c r="A46" s="23">
        <v>43</v>
      </c>
      <c r="B46" s="24" t="s">
        <v>80</v>
      </c>
      <c r="C46" s="25">
        <v>2</v>
      </c>
      <c r="D46" s="26" t="s">
        <v>9</v>
      </c>
      <c r="E46" s="27">
        <v>550</v>
      </c>
      <c r="F46" s="28">
        <f t="shared" si="5"/>
        <v>1100</v>
      </c>
      <c r="G46" s="27">
        <f t="shared" si="6"/>
        <v>209</v>
      </c>
      <c r="H46" s="29">
        <f t="shared" si="7"/>
        <v>1309</v>
      </c>
    </row>
    <row r="47" spans="1:8" ht="31.5">
      <c r="A47" s="23">
        <v>44</v>
      </c>
      <c r="B47" s="24" t="s">
        <v>81</v>
      </c>
      <c r="C47" s="25">
        <v>30</v>
      </c>
      <c r="D47" s="26" t="s">
        <v>115</v>
      </c>
      <c r="E47" s="27">
        <v>90</v>
      </c>
      <c r="F47" s="28">
        <f t="shared" si="5"/>
        <v>2700</v>
      </c>
      <c r="G47" s="27">
        <f t="shared" si="6"/>
        <v>513</v>
      </c>
      <c r="H47" s="29">
        <f t="shared" si="7"/>
        <v>3213</v>
      </c>
    </row>
    <row r="48" spans="1:8" ht="15.75">
      <c r="A48" s="23">
        <v>45</v>
      </c>
      <c r="B48" s="24" t="s">
        <v>82</v>
      </c>
      <c r="C48" s="25">
        <v>2</v>
      </c>
      <c r="D48" s="26" t="s">
        <v>9</v>
      </c>
      <c r="E48" s="27">
        <v>1600</v>
      </c>
      <c r="F48" s="28">
        <f t="shared" si="5"/>
        <v>3200</v>
      </c>
      <c r="G48" s="27">
        <f t="shared" si="6"/>
        <v>608</v>
      </c>
      <c r="H48" s="29">
        <f t="shared" si="7"/>
        <v>3808</v>
      </c>
    </row>
    <row r="49" spans="1:8" ht="15.75">
      <c r="A49" s="23">
        <v>46</v>
      </c>
      <c r="B49" s="24" t="s">
        <v>102</v>
      </c>
      <c r="C49" s="25">
        <v>4</v>
      </c>
      <c r="D49" s="26" t="s">
        <v>9</v>
      </c>
      <c r="E49" s="27">
        <v>60</v>
      </c>
      <c r="F49" s="28">
        <f>E49*C49</f>
        <v>240</v>
      </c>
      <c r="G49" s="27">
        <f aca="true" t="shared" si="8" ref="G49:G56">F49*19%</f>
        <v>45.6</v>
      </c>
      <c r="H49" s="29">
        <f aca="true" t="shared" si="9" ref="H49:H56">F49+G49</f>
        <v>285.6</v>
      </c>
    </row>
    <row r="50" spans="1:8" ht="15.75">
      <c r="A50" s="23">
        <v>47</v>
      </c>
      <c r="B50" s="24" t="s">
        <v>103</v>
      </c>
      <c r="C50" s="25">
        <v>1</v>
      </c>
      <c r="D50" s="26" t="s">
        <v>9</v>
      </c>
      <c r="E50" s="27">
        <v>1400</v>
      </c>
      <c r="F50" s="28">
        <f>E50*C50</f>
        <v>1400</v>
      </c>
      <c r="G50" s="27">
        <f t="shared" si="8"/>
        <v>266</v>
      </c>
      <c r="H50" s="29">
        <f t="shared" si="9"/>
        <v>1666</v>
      </c>
    </row>
    <row r="51" spans="1:8" ht="15.75">
      <c r="A51" s="23">
        <v>48</v>
      </c>
      <c r="B51" s="24" t="s">
        <v>104</v>
      </c>
      <c r="C51" s="25">
        <v>1</v>
      </c>
      <c r="D51" s="26" t="s">
        <v>9</v>
      </c>
      <c r="E51" s="27">
        <v>1000</v>
      </c>
      <c r="F51" s="28">
        <f>E51*C51</f>
        <v>1000</v>
      </c>
      <c r="G51" s="27">
        <f t="shared" si="8"/>
        <v>190</v>
      </c>
      <c r="H51" s="29">
        <f t="shared" si="9"/>
        <v>1190</v>
      </c>
    </row>
    <row r="52" spans="1:8" ht="15.75">
      <c r="A52" s="23">
        <v>49</v>
      </c>
      <c r="B52" s="24" t="s">
        <v>83</v>
      </c>
      <c r="C52" s="25">
        <v>1</v>
      </c>
      <c r="D52" s="26" t="s">
        <v>9</v>
      </c>
      <c r="E52" s="27">
        <v>1550</v>
      </c>
      <c r="F52" s="28">
        <v>1550</v>
      </c>
      <c r="G52" s="27">
        <f t="shared" si="8"/>
        <v>294.5</v>
      </c>
      <c r="H52" s="29">
        <f t="shared" si="9"/>
        <v>1844.5</v>
      </c>
    </row>
    <row r="53" spans="1:8" ht="15.75">
      <c r="A53" s="23">
        <v>50</v>
      </c>
      <c r="B53" s="24" t="s">
        <v>84</v>
      </c>
      <c r="C53" s="25">
        <v>1</v>
      </c>
      <c r="D53" s="26" t="s">
        <v>9</v>
      </c>
      <c r="E53" s="27">
        <v>400</v>
      </c>
      <c r="F53" s="28">
        <v>450</v>
      </c>
      <c r="G53" s="27">
        <f t="shared" si="8"/>
        <v>85.5</v>
      </c>
      <c r="H53" s="29">
        <f t="shared" si="9"/>
        <v>535.5</v>
      </c>
    </row>
    <row r="54" spans="1:8" ht="15.75">
      <c r="A54" s="23">
        <v>51</v>
      </c>
      <c r="B54" s="24" t="s">
        <v>85</v>
      </c>
      <c r="C54" s="25">
        <v>3</v>
      </c>
      <c r="D54" s="26" t="s">
        <v>9</v>
      </c>
      <c r="E54" s="27">
        <v>3000</v>
      </c>
      <c r="F54" s="28">
        <f>E54*C54</f>
        <v>9000</v>
      </c>
      <c r="G54" s="27">
        <f t="shared" si="8"/>
        <v>1710</v>
      </c>
      <c r="H54" s="29">
        <f t="shared" si="9"/>
        <v>10710</v>
      </c>
    </row>
    <row r="55" spans="1:8" ht="15.75">
      <c r="A55" s="23">
        <v>52</v>
      </c>
      <c r="B55" s="24" t="s">
        <v>89</v>
      </c>
      <c r="C55" s="25">
        <v>30</v>
      </c>
      <c r="D55" s="26" t="s">
        <v>9</v>
      </c>
      <c r="E55" s="27">
        <v>75</v>
      </c>
      <c r="F55" s="28">
        <f>E55*C55</f>
        <v>2250</v>
      </c>
      <c r="G55" s="27">
        <f t="shared" si="8"/>
        <v>427.5</v>
      </c>
      <c r="H55" s="29">
        <f t="shared" si="9"/>
        <v>2677.5</v>
      </c>
    </row>
    <row r="56" spans="1:8" ht="15.75">
      <c r="A56" s="23">
        <v>53</v>
      </c>
      <c r="B56" s="24" t="s">
        <v>90</v>
      </c>
      <c r="C56" s="25">
        <v>10</v>
      </c>
      <c r="D56" s="26" t="s">
        <v>9</v>
      </c>
      <c r="E56" s="27">
        <v>580</v>
      </c>
      <c r="F56" s="28">
        <f>E56*C56</f>
        <v>5800</v>
      </c>
      <c r="G56" s="27">
        <f t="shared" si="8"/>
        <v>1102</v>
      </c>
      <c r="H56" s="29">
        <f t="shared" si="9"/>
        <v>6902</v>
      </c>
    </row>
    <row r="57" spans="1:8" ht="15.75">
      <c r="A57" s="23">
        <v>54</v>
      </c>
      <c r="B57" s="24" t="s">
        <v>86</v>
      </c>
      <c r="C57" s="25">
        <v>1</v>
      </c>
      <c r="D57" s="26" t="s">
        <v>9</v>
      </c>
      <c r="E57" s="27">
        <v>4000</v>
      </c>
      <c r="F57" s="28">
        <f t="shared" si="5"/>
        <v>4000</v>
      </c>
      <c r="G57" s="27">
        <f t="shared" si="6"/>
        <v>760</v>
      </c>
      <c r="H57" s="29">
        <f t="shared" si="7"/>
        <v>4760</v>
      </c>
    </row>
    <row r="58" spans="1:8" ht="15.75">
      <c r="A58" s="23">
        <v>55</v>
      </c>
      <c r="B58" s="24" t="s">
        <v>70</v>
      </c>
      <c r="C58" s="25">
        <v>1</v>
      </c>
      <c r="D58" s="26" t="s">
        <v>9</v>
      </c>
      <c r="E58" s="27">
        <v>1000</v>
      </c>
      <c r="F58" s="28">
        <f t="shared" si="3"/>
        <v>1000</v>
      </c>
      <c r="G58" s="27">
        <f t="shared" si="1"/>
        <v>190</v>
      </c>
      <c r="H58" s="29">
        <f t="shared" si="4"/>
        <v>1190</v>
      </c>
    </row>
    <row r="59" spans="1:8" ht="15.75">
      <c r="A59" s="23">
        <v>56</v>
      </c>
      <c r="B59" s="24" t="s">
        <v>71</v>
      </c>
      <c r="C59" s="25">
        <v>1</v>
      </c>
      <c r="D59" s="26" t="s">
        <v>9</v>
      </c>
      <c r="E59" s="27">
        <v>130</v>
      </c>
      <c r="F59" s="28">
        <f t="shared" si="3"/>
        <v>130</v>
      </c>
      <c r="G59" s="27">
        <f t="shared" si="1"/>
        <v>24.7</v>
      </c>
      <c r="H59" s="29">
        <f t="shared" si="4"/>
        <v>154.7</v>
      </c>
    </row>
    <row r="60" spans="1:8" ht="15.75">
      <c r="A60" s="23">
        <v>57</v>
      </c>
      <c r="B60" s="24" t="s">
        <v>72</v>
      </c>
      <c r="C60" s="25">
        <v>1</v>
      </c>
      <c r="D60" s="26" t="s">
        <v>9</v>
      </c>
      <c r="E60" s="27">
        <v>1800</v>
      </c>
      <c r="F60" s="28">
        <f t="shared" si="3"/>
        <v>1800</v>
      </c>
      <c r="G60" s="27">
        <f t="shared" si="1"/>
        <v>342</v>
      </c>
      <c r="H60" s="29">
        <f t="shared" si="4"/>
        <v>2142</v>
      </c>
    </row>
    <row r="61" spans="1:8" ht="15.75">
      <c r="A61" s="23">
        <v>58</v>
      </c>
      <c r="B61" s="24" t="s">
        <v>73</v>
      </c>
      <c r="C61" s="25">
        <v>2</v>
      </c>
      <c r="D61" s="26" t="s">
        <v>9</v>
      </c>
      <c r="E61" s="27">
        <v>500</v>
      </c>
      <c r="F61" s="28">
        <f t="shared" si="3"/>
        <v>1000</v>
      </c>
      <c r="G61" s="27">
        <f t="shared" si="1"/>
        <v>190</v>
      </c>
      <c r="H61" s="29">
        <f t="shared" si="4"/>
        <v>1190</v>
      </c>
    </row>
    <row r="62" spans="1:8" ht="15.75">
      <c r="A62" s="23">
        <v>59</v>
      </c>
      <c r="B62" s="24" t="s">
        <v>74</v>
      </c>
      <c r="C62" s="25">
        <v>1</v>
      </c>
      <c r="D62" s="26" t="s">
        <v>9</v>
      </c>
      <c r="E62" s="27">
        <v>1500</v>
      </c>
      <c r="F62" s="28">
        <f t="shared" si="3"/>
        <v>1500</v>
      </c>
      <c r="G62" s="27">
        <f t="shared" si="1"/>
        <v>285</v>
      </c>
      <c r="H62" s="29">
        <f t="shared" si="4"/>
        <v>1785</v>
      </c>
    </row>
    <row r="63" spans="1:8" ht="15.75">
      <c r="A63" s="23">
        <v>60</v>
      </c>
      <c r="B63" s="24" t="s">
        <v>75</v>
      </c>
      <c r="C63" s="25">
        <v>1</v>
      </c>
      <c r="D63" s="26" t="s">
        <v>9</v>
      </c>
      <c r="E63" s="27">
        <v>1800</v>
      </c>
      <c r="F63" s="28">
        <f>E63*C63</f>
        <v>1800</v>
      </c>
      <c r="G63" s="27">
        <f>F63*19%</f>
        <v>342</v>
      </c>
      <c r="H63" s="29">
        <f>F63+G63</f>
        <v>2142</v>
      </c>
    </row>
    <row r="64" spans="1:8" ht="15.75">
      <c r="A64" s="23">
        <v>61</v>
      </c>
      <c r="B64" s="24" t="s">
        <v>76</v>
      </c>
      <c r="C64" s="25">
        <v>1</v>
      </c>
      <c r="D64" s="26" t="s">
        <v>9</v>
      </c>
      <c r="E64" s="27">
        <v>8000</v>
      </c>
      <c r="F64" s="28">
        <f>E64*C64</f>
        <v>8000</v>
      </c>
      <c r="G64" s="27">
        <f>F64*19%</f>
        <v>1520</v>
      </c>
      <c r="H64" s="29">
        <f>F64+G64</f>
        <v>9520</v>
      </c>
    </row>
    <row r="65" spans="1:8" ht="15.75">
      <c r="A65" s="23">
        <v>62</v>
      </c>
      <c r="B65" s="24" t="s">
        <v>54</v>
      </c>
      <c r="C65" s="25">
        <v>1</v>
      </c>
      <c r="D65" s="26" t="s">
        <v>9</v>
      </c>
      <c r="E65" s="27">
        <v>4000</v>
      </c>
      <c r="F65" s="28">
        <f>E65*C65</f>
        <v>4000</v>
      </c>
      <c r="G65" s="27">
        <f>F65*19%</f>
        <v>760</v>
      </c>
      <c r="H65" s="29">
        <f>F65+G65</f>
        <v>4760</v>
      </c>
    </row>
    <row r="66" spans="1:8" ht="15.75">
      <c r="A66" s="23">
        <v>63</v>
      </c>
      <c r="B66" s="24" t="s">
        <v>52</v>
      </c>
      <c r="C66" s="25">
        <v>1</v>
      </c>
      <c r="D66" s="26" t="s">
        <v>53</v>
      </c>
      <c r="E66" s="27">
        <v>800</v>
      </c>
      <c r="F66" s="28">
        <f>E66*C66</f>
        <v>800</v>
      </c>
      <c r="G66" s="27">
        <f>F66*19%</f>
        <v>152</v>
      </c>
      <c r="H66" s="29">
        <f>F66+G66</f>
        <v>952</v>
      </c>
    </row>
    <row r="67" spans="1:8" ht="15.75">
      <c r="A67" s="23">
        <v>64</v>
      </c>
      <c r="B67" s="31" t="s">
        <v>51</v>
      </c>
      <c r="C67" s="32">
        <v>9</v>
      </c>
      <c r="D67" s="26" t="s">
        <v>9</v>
      </c>
      <c r="E67" s="27">
        <v>4000</v>
      </c>
      <c r="F67" s="28">
        <f t="shared" si="3"/>
        <v>36000</v>
      </c>
      <c r="G67" s="27">
        <f t="shared" si="1"/>
        <v>6840</v>
      </c>
      <c r="H67" s="29">
        <f t="shared" si="4"/>
        <v>42840</v>
      </c>
    </row>
    <row r="68" spans="1:8" ht="15.75">
      <c r="A68" s="23">
        <v>65</v>
      </c>
      <c r="B68" s="31" t="s">
        <v>108</v>
      </c>
      <c r="C68" s="32">
        <v>4</v>
      </c>
      <c r="D68" s="26" t="s">
        <v>9</v>
      </c>
      <c r="E68" s="27">
        <v>70</v>
      </c>
      <c r="F68" s="58">
        <f t="shared" si="3"/>
        <v>280</v>
      </c>
      <c r="G68" s="59">
        <f t="shared" si="1"/>
        <v>53.2</v>
      </c>
      <c r="H68" s="29">
        <f t="shared" si="4"/>
        <v>333.2</v>
      </c>
    </row>
    <row r="69" spans="1:8" ht="15.75">
      <c r="A69" s="23">
        <v>66</v>
      </c>
      <c r="B69" s="31" t="s">
        <v>109</v>
      </c>
      <c r="C69" s="32">
        <v>1</v>
      </c>
      <c r="D69" s="26" t="s">
        <v>53</v>
      </c>
      <c r="E69" s="27">
        <v>500</v>
      </c>
      <c r="F69" s="58">
        <f t="shared" si="3"/>
        <v>500</v>
      </c>
      <c r="G69" s="59">
        <f t="shared" si="1"/>
        <v>95</v>
      </c>
      <c r="H69" s="29">
        <f t="shared" si="4"/>
        <v>595</v>
      </c>
    </row>
    <row r="70" spans="1:8" ht="31.5">
      <c r="A70" s="23">
        <v>67</v>
      </c>
      <c r="B70" s="31" t="s">
        <v>110</v>
      </c>
      <c r="C70" s="32">
        <v>1</v>
      </c>
      <c r="D70" s="26" t="s">
        <v>9</v>
      </c>
      <c r="E70" s="27">
        <v>3000</v>
      </c>
      <c r="F70" s="58">
        <f t="shared" si="3"/>
        <v>3000</v>
      </c>
      <c r="G70" s="59">
        <f t="shared" si="1"/>
        <v>570</v>
      </c>
      <c r="H70" s="29">
        <f t="shared" si="4"/>
        <v>3570</v>
      </c>
    </row>
    <row r="71" spans="1:8" ht="15.75">
      <c r="A71" s="23">
        <v>68</v>
      </c>
      <c r="B71" s="31" t="s">
        <v>111</v>
      </c>
      <c r="C71" s="32">
        <v>1</v>
      </c>
      <c r="D71" s="26" t="s">
        <v>9</v>
      </c>
      <c r="E71" s="27">
        <v>3000</v>
      </c>
      <c r="F71" s="58">
        <f t="shared" si="3"/>
        <v>3000</v>
      </c>
      <c r="G71" s="59">
        <f t="shared" si="1"/>
        <v>570</v>
      </c>
      <c r="H71" s="29">
        <f t="shared" si="4"/>
        <v>3570</v>
      </c>
    </row>
    <row r="72" spans="1:8" ht="47.25">
      <c r="A72" s="60">
        <v>69</v>
      </c>
      <c r="B72" s="31" t="s">
        <v>116</v>
      </c>
      <c r="C72" s="32">
        <v>2</v>
      </c>
      <c r="D72" s="26" t="s">
        <v>53</v>
      </c>
      <c r="E72" s="27">
        <v>2500</v>
      </c>
      <c r="F72" s="58">
        <f t="shared" si="3"/>
        <v>5000</v>
      </c>
      <c r="G72" s="59">
        <f t="shared" si="1"/>
        <v>950</v>
      </c>
      <c r="H72" s="29">
        <f t="shared" si="4"/>
        <v>5950</v>
      </c>
    </row>
    <row r="73" spans="1:8" ht="15.75">
      <c r="A73" s="61">
        <v>70</v>
      </c>
      <c r="B73" s="31" t="s">
        <v>117</v>
      </c>
      <c r="C73" s="30">
        <v>1</v>
      </c>
      <c r="D73" s="26" t="s">
        <v>53</v>
      </c>
      <c r="E73" s="27">
        <v>7000</v>
      </c>
      <c r="F73" s="58">
        <f t="shared" si="3"/>
        <v>7000</v>
      </c>
      <c r="G73" s="59">
        <f t="shared" si="1"/>
        <v>1330</v>
      </c>
      <c r="H73" s="29">
        <f t="shared" si="4"/>
        <v>8330</v>
      </c>
    </row>
    <row r="74" spans="1:8" ht="25.5" customHeight="1">
      <c r="A74" s="48" t="s">
        <v>10</v>
      </c>
      <c r="B74" s="49"/>
      <c r="C74" s="49"/>
      <c r="D74" s="33"/>
      <c r="E74" s="34"/>
      <c r="F74" s="35">
        <f>SUM(F4:F73)</f>
        <v>375141</v>
      </c>
      <c r="G74" s="35">
        <f>SUM(G4:G73)</f>
        <v>71276.79</v>
      </c>
      <c r="H74" s="35">
        <f>SUM(H4:H73)</f>
        <v>446417.79</v>
      </c>
    </row>
    <row r="75" spans="1:8" ht="16.5" thickBot="1">
      <c r="A75" s="43" t="s">
        <v>8</v>
      </c>
      <c r="B75" s="44"/>
      <c r="C75" s="44"/>
      <c r="D75" s="36"/>
      <c r="E75" s="36"/>
      <c r="F75" s="36">
        <f>F74</f>
        <v>375141</v>
      </c>
      <c r="G75" s="36">
        <f>G74</f>
        <v>71276.79</v>
      </c>
      <c r="H75" s="36">
        <f>H74</f>
        <v>446417.79</v>
      </c>
    </row>
    <row r="78" spans="1:2" ht="15">
      <c r="A78" s="51" t="s">
        <v>44</v>
      </c>
      <c r="B78" s="51"/>
    </row>
    <row r="79" spans="1:11" ht="1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</sheetData>
  <sheetProtection/>
  <mergeCells count="6">
    <mergeCell ref="A75:C75"/>
    <mergeCell ref="A1:H1"/>
    <mergeCell ref="A3:H3"/>
    <mergeCell ref="A74:C74"/>
    <mergeCell ref="A79:K79"/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1.140625" style="0" bestFit="1" customWidth="1"/>
  </cols>
  <sheetData>
    <row r="1" spans="1:13" ht="15">
      <c r="A1" s="52" t="s">
        <v>14</v>
      </c>
      <c r="B1" s="54" t="s">
        <v>22</v>
      </c>
      <c r="C1" s="54"/>
      <c r="D1" s="54"/>
      <c r="E1" s="54"/>
      <c r="F1" s="55"/>
      <c r="G1" s="56"/>
      <c r="H1" s="56"/>
      <c r="I1" s="56"/>
      <c r="J1" s="56"/>
      <c r="K1" s="56"/>
      <c r="L1" s="56"/>
      <c r="M1" s="57"/>
    </row>
    <row r="2" spans="1:13" ht="15">
      <c r="A2" s="53"/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14" t="s">
        <v>20</v>
      </c>
      <c r="H2" s="14" t="s">
        <v>36</v>
      </c>
      <c r="I2" s="14" t="s">
        <v>37</v>
      </c>
      <c r="J2" s="14" t="s">
        <v>38</v>
      </c>
      <c r="K2" s="14" t="s">
        <v>39</v>
      </c>
      <c r="L2" s="14" t="s">
        <v>40</v>
      </c>
      <c r="M2" s="5" t="s">
        <v>41</v>
      </c>
    </row>
    <row r="3" spans="1:13" ht="15">
      <c r="A3" s="6"/>
      <c r="B3" s="7"/>
      <c r="C3" s="7"/>
      <c r="D3" s="7"/>
      <c r="E3" s="7"/>
      <c r="F3" s="7"/>
      <c r="G3" s="15"/>
      <c r="H3" s="15"/>
      <c r="I3" s="15"/>
      <c r="J3" s="15"/>
      <c r="K3" s="15"/>
      <c r="L3" s="15"/>
      <c r="M3" s="8"/>
    </row>
    <row r="4" spans="1:13" ht="15">
      <c r="A4" s="9" t="s">
        <v>42</v>
      </c>
      <c r="B4" s="10"/>
      <c r="C4" s="10"/>
      <c r="D4" s="7"/>
      <c r="E4" s="7"/>
      <c r="F4" s="7"/>
      <c r="G4" s="15"/>
      <c r="H4" s="15"/>
      <c r="I4" s="15"/>
      <c r="J4" s="15"/>
      <c r="K4" s="15"/>
      <c r="L4" s="15"/>
      <c r="M4" s="8"/>
    </row>
    <row r="5" spans="1:13" ht="15">
      <c r="A5" s="9" t="s">
        <v>21</v>
      </c>
      <c r="B5" s="7"/>
      <c r="C5" s="7"/>
      <c r="D5" s="10"/>
      <c r="E5" s="10"/>
      <c r="F5" s="10"/>
      <c r="G5" s="7"/>
      <c r="H5" s="15"/>
      <c r="I5" s="15"/>
      <c r="J5" s="15"/>
      <c r="K5" s="15"/>
      <c r="L5" s="15"/>
      <c r="M5" s="8"/>
    </row>
    <row r="6" spans="1:13" ht="15">
      <c r="A6" s="9" t="s">
        <v>100</v>
      </c>
      <c r="B6" s="7"/>
      <c r="C6" s="7"/>
      <c r="D6" s="12"/>
      <c r="E6" s="12"/>
      <c r="F6" s="12"/>
      <c r="G6" s="12"/>
      <c r="H6" s="15"/>
      <c r="I6" s="15"/>
      <c r="J6" s="15"/>
      <c r="K6" s="15"/>
      <c r="L6" s="15"/>
      <c r="M6" s="8"/>
    </row>
    <row r="7" spans="1:13" ht="22.5">
      <c r="A7" s="9" t="s">
        <v>23</v>
      </c>
      <c r="B7" s="7"/>
      <c r="C7" s="7"/>
      <c r="D7" s="17"/>
      <c r="E7" s="17"/>
      <c r="F7" s="12"/>
      <c r="G7" s="16"/>
      <c r="H7" s="15"/>
      <c r="I7" s="15"/>
      <c r="J7" s="15"/>
      <c r="K7" s="15"/>
      <c r="L7" s="15"/>
      <c r="M7" s="8"/>
    </row>
    <row r="8" spans="1:13" ht="22.5">
      <c r="A8" s="9" t="s">
        <v>43</v>
      </c>
      <c r="B8" s="7"/>
      <c r="C8" s="7"/>
      <c r="D8" s="17"/>
      <c r="E8" s="17"/>
      <c r="F8" s="17"/>
      <c r="G8" s="16"/>
      <c r="H8" s="16"/>
      <c r="I8" s="16"/>
      <c r="J8" s="15"/>
      <c r="K8" s="15"/>
      <c r="L8" s="15"/>
      <c r="M8" s="8"/>
    </row>
    <row r="9" spans="1:13" ht="23.25" thickBot="1">
      <c r="A9" s="11" t="s">
        <v>101</v>
      </c>
      <c r="B9" s="18"/>
      <c r="C9" s="18"/>
      <c r="D9" s="18"/>
      <c r="E9" s="18"/>
      <c r="F9" s="18"/>
      <c r="G9" s="19"/>
      <c r="H9" s="19"/>
      <c r="I9" s="19"/>
      <c r="J9" s="19"/>
      <c r="K9" s="19"/>
      <c r="L9" s="19"/>
      <c r="M9" s="13"/>
    </row>
  </sheetData>
  <sheetProtection/>
  <mergeCells count="2">
    <mergeCell ref="A1:A2"/>
    <mergeCell ref="B1:M1"/>
  </mergeCells>
  <conditionalFormatting sqref="B9:M9">
    <cfRule type="iconSet" priority="1" dxfId="0">
      <iconSet iconSet="3TrafficLights2">
        <cfvo type="percent" val="0"/>
        <cfvo type="percent" val="33"/>
        <cfvo type="percent" val="67"/>
      </iconSet>
    </cfRule>
  </conditionalFormatting>
  <conditionalFormatting sqref="B6:C8 H6:M7 B3:M5 J8:M8">
    <cfRule type="iconSet" priority="6" dxfId="0">
      <iconSet iconSet="3TrafficLights2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FRUCTAVIT</dc:creator>
  <cp:keywords/>
  <dc:description/>
  <cp:lastModifiedBy>Ioa</cp:lastModifiedBy>
  <dcterms:created xsi:type="dcterms:W3CDTF">2018-05-20T06:02:12Z</dcterms:created>
  <dcterms:modified xsi:type="dcterms:W3CDTF">2021-12-29T20:21:05Z</dcterms:modified>
  <cp:category/>
  <cp:version/>
  <cp:contentType/>
  <cp:contentStatus/>
</cp:coreProperties>
</file>